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H:\FromX\Бланки для клиентов\Refinansesanai\"/>
    </mc:Choice>
  </mc:AlternateContent>
  <bookViews>
    <workbookView xWindow="0" yWindow="0" windowWidth="13935" windowHeight="11895"/>
  </bookViews>
  <sheets>
    <sheet name="Refinansēšanas saraksts" sheetId="1" r:id="rId1"/>
    <sheet name="Kreditors" sheetId="2" r:id="rId2"/>
  </sheets>
  <definedNames>
    <definedName name="_xlnm.Print_Area" localSheetId="0">'Refinansēšanas saraksts'!$A$1:$I$31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6" i="2" s="1"/>
  <c r="A7" i="2" s="1"/>
  <c r="C12" i="1" l="1"/>
  <c r="C13" i="1"/>
  <c r="C14" i="1"/>
  <c r="C15" i="1"/>
  <c r="C16" i="1"/>
  <c r="C17" i="1"/>
  <c r="C18" i="1"/>
  <c r="C19" i="1"/>
  <c r="C20" i="1"/>
  <c r="C11" i="1"/>
  <c r="D12" i="1"/>
  <c r="D13" i="1"/>
  <c r="D14" i="1"/>
  <c r="D15" i="1"/>
  <c r="D16" i="1"/>
  <c r="D17" i="1"/>
  <c r="D18" i="1"/>
  <c r="D19" i="1"/>
  <c r="D20" i="1"/>
  <c r="D11" i="1"/>
  <c r="A4" i="2"/>
  <c r="J12" i="1" l="1"/>
  <c r="J13" i="1"/>
  <c r="J14" i="1"/>
  <c r="J15" i="1"/>
  <c r="J16" i="1"/>
  <c r="J17" i="1"/>
  <c r="J18" i="1"/>
  <c r="J19" i="1"/>
  <c r="J20" i="1"/>
  <c r="J11" i="1"/>
  <c r="B14" i="1" l="1"/>
  <c r="B12" i="1"/>
  <c r="B11" i="1"/>
  <c r="B13" i="1"/>
  <c r="B15" i="1"/>
  <c r="B16" i="1"/>
  <c r="B17" i="1"/>
  <c r="B18" i="1"/>
  <c r="B19" i="1"/>
  <c r="B20" i="1"/>
  <c r="A8" i="2"/>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C3" i="1"/>
  <c r="H21" i="1" l="1"/>
  <c r="E21" i="1"/>
  <c r="F21" i="1"/>
</calcChain>
</file>

<file path=xl/comments1.xml><?xml version="1.0" encoding="utf-8"?>
<comments xmlns="http://schemas.openxmlformats.org/spreadsheetml/2006/main">
  <authors>
    <author>Sandra Mihailova</author>
  </authors>
  <commentList>
    <comment ref="A11" authorId="0" shapeId="0">
      <text>
        <r>
          <rPr>
            <b/>
            <sz val="7"/>
            <color indexed="10"/>
            <rFont val="Tahoma"/>
            <family val="2"/>
            <charset val="186"/>
          </rPr>
          <t>izvēlēties no saraksta | выбрать из списка</t>
        </r>
        <r>
          <rPr>
            <sz val="7"/>
            <color indexed="81"/>
            <rFont val="Tahoma"/>
            <family val="2"/>
            <charset val="186"/>
          </rPr>
          <t xml:space="preserve">
</t>
        </r>
        <r>
          <rPr>
            <b/>
            <sz val="7"/>
            <color indexed="81"/>
            <rFont val="Tahoma"/>
            <family val="2"/>
            <charset val="186"/>
          </rPr>
          <t xml:space="preserve">
*ja kreditora nav sarakstā, izvēlēties CITS un aizpildīt pelēkos laukus
*если кредитора нет в списке, выбать CITS и тогда заполнить серые поля</t>
        </r>
      </text>
    </comment>
  </commentList>
</comments>
</file>

<file path=xl/sharedStrings.xml><?xml version="1.0" encoding="utf-8"?>
<sst xmlns="http://schemas.openxmlformats.org/spreadsheetml/2006/main" count="152" uniqueCount="133">
  <si>
    <t>Greencredit</t>
  </si>
  <si>
    <t>IBAN</t>
  </si>
  <si>
    <t>LV36HABA0551021488943</t>
  </si>
  <si>
    <t>Ondo</t>
  </si>
  <si>
    <t>LV31HABA0551038872306</t>
  </si>
  <si>
    <t>LV12HABA0551030643847</t>
  </si>
  <si>
    <t>LV94HABA0551028496925</t>
  </si>
  <si>
    <t>MiniCredit AS</t>
  </si>
  <si>
    <t>SAISTĪBU UN REFINANSĒJAMO SUMMU SARAKSTS</t>
  </si>
  <si>
    <t>MiniCredit</t>
  </si>
  <si>
    <t>LV81HABA0551023736884</t>
  </si>
  <si>
    <t>LV40HABA0551027011275</t>
  </si>
  <si>
    <t>LV32HABA0551040107292</t>
  </si>
  <si>
    <t>Vārds Uzvārds</t>
  </si>
  <si>
    <t>000000-00000</t>
  </si>
  <si>
    <t>No</t>
  </si>
  <si>
    <t>Creditor</t>
  </si>
  <si>
    <t>Name</t>
  </si>
  <si>
    <t>Reg_No</t>
  </si>
  <si>
    <t>Payment_purpose</t>
  </si>
  <si>
    <t>Ātrais kredīts</t>
  </si>
  <si>
    <t>SIA „Ātrais Kredīts”</t>
  </si>
  <si>
    <t>LV41HABA0551021740568</t>
  </si>
  <si>
    <t>BigBank AS</t>
  </si>
  <si>
    <t>Bigbank AS Latvijas filiāle</t>
  </si>
  <si>
    <t>LV08HABA0551023395885</t>
  </si>
  <si>
    <t>Credit 24</t>
  </si>
  <si>
    <t>SIA "IPF Digital Latvia" (credit24.com/lv)</t>
  </si>
  <si>
    <t>LV69HABA0551038011523</t>
  </si>
  <si>
    <t>Credit ON</t>
  </si>
  <si>
    <t>Creamfinance Latvia, SIA</t>
  </si>
  <si>
    <t>LV85HABA0551028295618</t>
  </si>
  <si>
    <t>E LATS</t>
  </si>
  <si>
    <t>SIA „E LATS”</t>
  </si>
  <si>
    <t>LV65HABA0551031318595</t>
  </si>
  <si>
    <t>SIA „ExpressCredit”</t>
  </si>
  <si>
    <t>LV82HABA0551037837368</t>
  </si>
  <si>
    <t>Extra Credit</t>
  </si>
  <si>
    <t>SIA „EXTRA CREDIT”</t>
  </si>
  <si>
    <t>LV44HABA0551033943793</t>
  </si>
  <si>
    <t>Ferratum</t>
  </si>
  <si>
    <t>SIA „FERRATUM LATVIA” (EVP International UAB/ Paysera LT)</t>
  </si>
  <si>
    <t>40003893531 (LT300060819)</t>
  </si>
  <si>
    <t>LV70HABA0551016193780</t>
  </si>
  <si>
    <t>Obligāti jānorāda: EVP4510001617135; personas kods; rēķina numurs</t>
  </si>
  <si>
    <t>Finanza</t>
  </si>
  <si>
    <t>SIA „Finanza”</t>
  </si>
  <si>
    <t>LV73HABA0551031362295</t>
  </si>
  <si>
    <t>GrandCredit</t>
  </si>
  <si>
    <t>SIA „Grand Credit”</t>
  </si>
  <si>
    <t>LV44RTMB0000602801329</t>
  </si>
  <si>
    <t>SIA „Greencredit”</t>
  </si>
  <si>
    <t>Inbank</t>
  </si>
  <si>
    <t>SIA „Inbank līzings”</t>
  </si>
  <si>
    <t>LV20HABA0551039118205</t>
  </si>
  <si>
    <t>Kredits 365</t>
  </si>
  <si>
    <t>SIA „Delta Capital”</t>
  </si>
  <si>
    <t>LV92HABA0551028945780 </t>
  </si>
  <si>
    <t>Kredits 7</t>
  </si>
  <si>
    <t>LV90HABA0551032193667</t>
  </si>
  <si>
    <t>AS „LATEKO LĪZINGS”</t>
  </si>
  <si>
    <t>LV67HABA0551033353134</t>
  </si>
  <si>
    <t>SIA „ONDO”</t>
  </si>
  <si>
    <t>OpenCredit</t>
  </si>
  <si>
    <t>SIA „OC Finance”</t>
  </si>
  <si>
    <t>SMS credit</t>
  </si>
  <si>
    <t>AS „4finance”</t>
  </si>
  <si>
    <t>SOHO credit</t>
  </si>
  <si>
    <t>SIA „SOHO Group”</t>
  </si>
  <si>
    <t>Totem</t>
  </si>
  <si>
    <t>SIA „Totem Finansu Sistēma”</t>
  </si>
  <si>
    <t>LV14HABA0551038525255</t>
  </si>
  <si>
    <t>VIA sms</t>
  </si>
  <si>
    <t>SIA „VIA SMS”</t>
  </si>
  <si>
    <t>Vita Credit</t>
  </si>
  <si>
    <t>SIA „VITA CREDIT”</t>
  </si>
  <si>
    <t>LV98HABA0551032345716</t>
  </si>
  <si>
    <t>Vivus</t>
  </si>
  <si>
    <t>SIA “VIVUS”</t>
  </si>
  <si>
    <t>West Kredit</t>
  </si>
  <si>
    <t>AS „West Kredit”</t>
  </si>
  <si>
    <t>LV54RIKO0002930057763</t>
  </si>
  <si>
    <t>CITS</t>
  </si>
  <si>
    <r>
      <t>Vārds Uzvārds |</t>
    </r>
    <r>
      <rPr>
        <sz val="9"/>
        <color theme="1"/>
        <rFont val="Calibri"/>
        <family val="2"/>
        <charset val="186"/>
        <scheme val="minor"/>
      </rPr>
      <t xml:space="preserve"> Имя Фамилия</t>
    </r>
    <r>
      <rPr>
        <sz val="11"/>
        <color theme="1"/>
        <rFont val="Calibri"/>
        <family val="2"/>
        <charset val="186"/>
        <scheme val="minor"/>
      </rPr>
      <t>:</t>
    </r>
  </si>
  <si>
    <r>
      <t xml:space="preserve">Personas kods | </t>
    </r>
    <r>
      <rPr>
        <sz val="9"/>
        <color theme="1"/>
        <rFont val="Calibri"/>
        <family val="2"/>
        <charset val="186"/>
        <scheme val="minor"/>
      </rPr>
      <t>Персональный код</t>
    </r>
    <r>
      <rPr>
        <sz val="11"/>
        <color theme="1"/>
        <rFont val="Calibri"/>
        <family val="2"/>
        <charset val="186"/>
        <scheme val="minor"/>
      </rPr>
      <t>:</t>
    </r>
  </si>
  <si>
    <r>
      <t xml:space="preserve">Sagatavots | </t>
    </r>
    <r>
      <rPr>
        <sz val="9"/>
        <color theme="1"/>
        <rFont val="Calibri"/>
        <family val="2"/>
        <charset val="186"/>
        <scheme val="minor"/>
      </rPr>
      <t>Подготовлено</t>
    </r>
    <r>
      <rPr>
        <sz val="11"/>
        <color theme="1"/>
        <rFont val="Calibri"/>
        <family val="2"/>
        <charset val="186"/>
        <scheme val="minor"/>
      </rPr>
      <t>:</t>
    </r>
  </si>
  <si>
    <t>AIZPILDĪT</t>
  </si>
  <si>
    <t>LŪDZAM AIZPILDĪT</t>
  </si>
  <si>
    <t>IESKAITS</t>
  </si>
  <si>
    <r>
      <t xml:space="preserve">pelēkie lauki aizpildās automātiski | </t>
    </r>
    <r>
      <rPr>
        <sz val="9"/>
        <color rgb="FFFF0000"/>
        <rFont val="Calibri"/>
        <family val="2"/>
        <charset val="186"/>
        <scheme val="minor"/>
      </rPr>
      <t>серые поля заполняются автоматически</t>
    </r>
  </si>
  <si>
    <t>Список обязательств и сумм для рефинансирования</t>
  </si>
  <si>
    <t>Ladyloan.lv</t>
  </si>
  <si>
    <t>LV85HABA0551032198510</t>
  </si>
  <si>
    <t>Banknote</t>
  </si>
  <si>
    <t>SIA "ExpressCredit"</t>
  </si>
  <si>
    <t>LV61HABA0551040519893</t>
  </si>
  <si>
    <t>Lombards24</t>
  </si>
  <si>
    <t xml:space="preserve">Saistību summa </t>
  </si>
  <si>
    <t>/ Сумма обязательств</t>
  </si>
  <si>
    <t xml:space="preserve">Ikmēneša maks. </t>
  </si>
  <si>
    <t>/ Ежемесячный платеж</t>
  </si>
  <si>
    <t xml:space="preserve">Refinansēšanai </t>
  </si>
  <si>
    <t>/ Для рефинансирования</t>
  </si>
  <si>
    <t xml:space="preserve">Līguma Nr. </t>
  </si>
  <si>
    <t>/ № договора</t>
  </si>
  <si>
    <t>/ Регистрационный №</t>
  </si>
  <si>
    <t xml:space="preserve">Reģistrācijas Nr. </t>
  </si>
  <si>
    <t xml:space="preserve">Apmaksas datums </t>
  </si>
  <si>
    <t>Дата оплаты</t>
  </si>
  <si>
    <t>LV77PARX0012111380001</t>
  </si>
  <si>
    <t>IBAN (Citadele)</t>
  </si>
  <si>
    <t>LV08PARX0012856400122</t>
  </si>
  <si>
    <t>LV92PARX0012897210002</t>
  </si>
  <si>
    <t>LV05PARX0013131320001</t>
  </si>
  <si>
    <t>LV42PARX0012929790001</t>
  </si>
  <si>
    <t>LV81PARX0012952290001</t>
  </si>
  <si>
    <t>LV54PARX0012952290002</t>
  </si>
  <si>
    <t>LV56PARX0013416880002</t>
  </si>
  <si>
    <t>LV54PARX0012897210007</t>
  </si>
  <si>
    <t>LV54PARX0016295450001</t>
  </si>
  <si>
    <t>LV56PARX0012396010001</t>
  </si>
  <si>
    <t>LV96PARX0012055170002</t>
  </si>
  <si>
    <t>LV22PARX0008931310002</t>
  </si>
  <si>
    <t>LV66PARX0012752770001</t>
  </si>
  <si>
    <t>LV06PARX0016295440001</t>
  </si>
  <si>
    <t>Latcredit.lv</t>
  </si>
  <si>
    <t>P.S. Apliecinu, ka informācija, kas sniegta kredīta saņemšanai, ir pilna, korekta un patiesa, nav vairs nekādu šajā sarakstā un pieteikumā nenorādītu ziņu, kas varētu ietekmēt kreditora lēmumu attiecībā uz pieņemamo lēmumu par kredīta piešķiršanu un/vai kas varētu ietekmēt pieteicēja kredītspēju (iespēju pildīt saistības, kas izriet no kredītlīguma). Apzinos, ka nepatiesas informācijas sniegšana kreditoram lūdzot kredītu, kā arī kredītlīguma darbības laikā, saskaņā ar LR likumdošanu ir kriminālsodāma darbība (Krimināllikuma 210.pants).</t>
  </si>
  <si>
    <t>П.С. Подтвеждаю, что информация, предоставленная для получения кредита, является достоверной, полной и актуальной. Так же подтверждаю, что не умалчиваю сведения, которые могут повлиять на решение кредитора в отношении принимаегого решения о предоставлении кредита и/или мою кредитную способность (возможность выполнять обязательства по кредитному договору). Осознаю, что предоставление кредитору недостоверной и заведомо ложной информации при подаче заявления на кредит, а так же в период действия кредитного договора, является уголовно наказуемым деянием (ст. 210 Уголовного закона ЛР).</t>
  </si>
  <si>
    <r>
      <t>Kreditors (saņēmējs)</t>
    </r>
    <r>
      <rPr>
        <b/>
        <sz val="10"/>
        <color theme="1"/>
        <rFont val="Calibri"/>
        <family val="2"/>
        <charset val="186"/>
        <scheme val="minor"/>
      </rPr>
      <t/>
    </r>
  </si>
  <si>
    <t>/ Кредитор</t>
  </si>
  <si>
    <t>Bino.lv</t>
  </si>
  <si>
    <t xml:space="preserve">  SIA "EXTRA CREDIT"</t>
  </si>
  <si>
    <t>LV95HABA0551043043997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</si>
</sst>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6" x14ac:knownFonts="1">
    <font>
      <sz val="11"/>
      <color theme="1"/>
      <name val="Calibri"/>
      <family val="2"/>
      <charset val="186"/>
      <scheme val="minor"/>
    </font>
    <font>
      <b/>
      <sz val="11"/>
      <color theme="1"/>
      <name val="Calibri"/>
      <family val="2"/>
      <charset val="186"/>
      <scheme val="minor"/>
    </font>
    <font>
      <b/>
      <u/>
      <sz val="11"/>
      <color theme="1"/>
      <name val="Calibri"/>
      <family val="2"/>
      <charset val="186"/>
      <scheme val="minor"/>
    </font>
    <font>
      <sz val="11"/>
      <color theme="9" tint="0.59999389629810485"/>
      <name val="Calibri"/>
      <family val="2"/>
      <charset val="186"/>
      <scheme val="minor"/>
    </font>
    <font>
      <sz val="11"/>
      <color rgb="FFFF0000"/>
      <name val="Calibri"/>
      <family val="2"/>
      <charset val="186"/>
      <scheme val="minor"/>
    </font>
    <font>
      <b/>
      <sz val="11"/>
      <color theme="4" tint="-0.249977111117893"/>
      <name val="Calibri"/>
      <family val="2"/>
      <charset val="186"/>
      <scheme val="minor"/>
    </font>
    <font>
      <b/>
      <sz val="11"/>
      <color theme="1"/>
      <name val="Calibri"/>
      <family val="2"/>
      <charset val="204"/>
      <scheme val="minor"/>
    </font>
    <font>
      <sz val="11"/>
      <color rgb="FF000000"/>
      <name val="Calibri"/>
      <family val="2"/>
      <charset val="204"/>
      <scheme val="minor"/>
    </font>
    <font>
      <sz val="9"/>
      <color theme="1"/>
      <name val="Calibri"/>
      <family val="2"/>
      <charset val="186"/>
      <scheme val="minor"/>
    </font>
    <font>
      <sz val="9"/>
      <color rgb="FFFF0000"/>
      <name val="Calibri"/>
      <family val="2"/>
      <charset val="186"/>
      <scheme val="minor"/>
    </font>
    <font>
      <sz val="11"/>
      <color theme="8"/>
      <name val="Calibri"/>
      <family val="2"/>
      <charset val="186"/>
      <scheme val="minor"/>
    </font>
    <font>
      <b/>
      <sz val="10"/>
      <color theme="1"/>
      <name val="Calibri"/>
      <family val="2"/>
      <charset val="186"/>
      <scheme val="minor"/>
    </font>
    <font>
      <b/>
      <sz val="10"/>
      <color theme="4" tint="-0.249977111117893"/>
      <name val="Calibri"/>
      <family val="2"/>
      <charset val="186"/>
      <scheme val="minor"/>
    </font>
    <font>
      <sz val="7"/>
      <color indexed="81"/>
      <name val="Tahoma"/>
      <family val="2"/>
      <charset val="186"/>
    </font>
    <font>
      <b/>
      <sz val="7"/>
      <color indexed="81"/>
      <name val="Tahoma"/>
      <family val="2"/>
      <charset val="186"/>
    </font>
    <font>
      <b/>
      <sz val="7"/>
      <color indexed="10"/>
      <name val="Tahoma"/>
      <family val="2"/>
      <charset val="186"/>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center"/>
    </xf>
    <xf numFmtId="164" fontId="1" fillId="0" borderId="0" xfId="0" applyNumberFormat="1" applyFont="1"/>
    <xf numFmtId="0" fontId="0" fillId="0" borderId="1" xfId="0" applyBorder="1"/>
    <xf numFmtId="164" fontId="0" fillId="0" borderId="1" xfId="0" applyNumberFormat="1" applyBorder="1"/>
    <xf numFmtId="0" fontId="1" fillId="0" borderId="0" xfId="0" applyFont="1"/>
    <xf numFmtId="14" fontId="2" fillId="0" borderId="0" xfId="0" applyNumberFormat="1" applyFont="1" applyAlignment="1">
      <alignment horizontal="left"/>
    </xf>
    <xf numFmtId="0" fontId="3" fillId="0" borderId="0" xfId="0" applyFont="1" applyAlignment="1">
      <alignment horizontal="right"/>
    </xf>
    <xf numFmtId="164" fontId="5" fillId="0" borderId="0" xfId="0" applyNumberFormat="1" applyFont="1"/>
    <xf numFmtId="0" fontId="6" fillId="0" borderId="0" xfId="0" applyFont="1" applyAlignment="1">
      <alignment horizontal="center" vertical="top" wrapText="1"/>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center" vertical="top" wrapText="1"/>
    </xf>
    <xf numFmtId="0" fontId="0" fillId="0" borderId="0" xfId="0" applyFont="1" applyAlignment="1">
      <alignment vertical="top"/>
    </xf>
    <xf numFmtId="0" fontId="0" fillId="0" borderId="0" xfId="0" applyAlignment="1">
      <alignment vertical="top"/>
    </xf>
    <xf numFmtId="0" fontId="0" fillId="0" borderId="0" xfId="0" applyFont="1" applyAlignment="1">
      <alignment horizontal="left" vertical="top"/>
    </xf>
    <xf numFmtId="0" fontId="7" fillId="0" borderId="0" xfId="0" applyFont="1" applyAlignment="1">
      <alignment vertical="top"/>
    </xf>
    <xf numFmtId="0" fontId="1" fillId="0" borderId="1" xfId="0" applyFont="1" applyBorder="1"/>
    <xf numFmtId="0" fontId="0" fillId="2" borderId="0" xfId="0" applyFill="1"/>
    <xf numFmtId="0" fontId="4" fillId="2" borderId="0" xfId="0" applyFont="1" applyFill="1"/>
    <xf numFmtId="0" fontId="10" fillId="2" borderId="1" xfId="0" applyFont="1" applyFill="1" applyBorder="1"/>
    <xf numFmtId="0" fontId="10" fillId="2" borderId="1" xfId="0" applyFont="1" applyFill="1" applyBorder="1" applyAlignment="1">
      <alignment horizontal="center"/>
    </xf>
    <xf numFmtId="164" fontId="5" fillId="0" borderId="1" xfId="0" applyNumberFormat="1" applyFont="1" applyBorder="1"/>
    <xf numFmtId="0" fontId="0" fillId="0" borderId="0" xfId="0" applyBorder="1"/>
    <xf numFmtId="0" fontId="1" fillId="0" borderId="0" xfId="0" applyFont="1" applyBorder="1"/>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0" xfId="0" applyFont="1"/>
    <xf numFmtId="0" fontId="0" fillId="0" borderId="0" xfId="0" applyAlignment="1">
      <alignment vertical="center"/>
    </xf>
    <xf numFmtId="14" fontId="0" fillId="0" borderId="1" xfId="0" applyNumberFormat="1" applyBorder="1"/>
    <xf numFmtId="0" fontId="11" fillId="0" borderId="0" xfId="0" applyFont="1" applyAlignment="1">
      <alignment horizontal="left"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0" xfId="0" applyFont="1" applyAlignment="1">
      <alignment horizontal="center"/>
    </xf>
    <xf numFmtId="0" fontId="11" fillId="0" borderId="3" xfId="0" applyFont="1" applyBorder="1" applyAlignment="1">
      <alignment horizontal="center" vertical="center" wrapText="1"/>
    </xf>
    <xf numFmtId="0" fontId="1" fillId="0" borderId="0" xfId="0" applyFont="1" applyAlignment="1">
      <alignment horizontal="left" wrapText="1"/>
    </xf>
  </cellXfs>
  <cellStyles count="1">
    <cellStyle name="Normal" xfId="0" builtinId="0"/>
  </cellStyles>
  <dxfs count="2">
    <dxf>
      <font>
        <color rgb="FFFF0000"/>
      </font>
      <fill>
        <patternFill patternType="none">
          <bgColor auto="1"/>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1"/>
  <sheetViews>
    <sheetView tabSelected="1" workbookViewId="0">
      <selection activeCell="O13" sqref="O13"/>
    </sheetView>
  </sheetViews>
  <sheetFormatPr defaultRowHeight="15" x14ac:dyDescent="0.25"/>
  <cols>
    <col min="1" max="1" width="15" customWidth="1"/>
    <col min="2" max="2" width="23.85546875" customWidth="1"/>
    <col min="3" max="3" width="19.28515625" bestFit="1" customWidth="1"/>
    <col min="4" max="4" width="24.5703125" customWidth="1"/>
    <col min="5" max="5" width="14" customWidth="1"/>
    <col min="6" max="7" width="14.7109375" customWidth="1"/>
    <col min="8" max="8" width="17.42578125" customWidth="1"/>
    <col min="9" max="9" width="26.42578125" customWidth="1"/>
    <col min="10" max="10" width="0" hidden="1" customWidth="1"/>
    <col min="11" max="11" width="11.85546875" bestFit="1" customWidth="1"/>
    <col min="12" max="12" width="10.140625" bestFit="1" customWidth="1"/>
  </cols>
  <sheetData>
    <row r="1" spans="1:10" x14ac:dyDescent="0.25">
      <c r="A1" t="s">
        <v>83</v>
      </c>
      <c r="C1" s="5" t="s">
        <v>13</v>
      </c>
      <c r="E1" s="19" t="s">
        <v>89</v>
      </c>
      <c r="F1" s="18"/>
      <c r="G1" s="18"/>
      <c r="H1" s="18"/>
      <c r="I1" s="18"/>
    </row>
    <row r="2" spans="1:10" x14ac:dyDescent="0.25">
      <c r="A2" t="s">
        <v>84</v>
      </c>
      <c r="C2" s="5" t="s">
        <v>14</v>
      </c>
    </row>
    <row r="3" spans="1:10" x14ac:dyDescent="0.25">
      <c r="A3" t="s">
        <v>85</v>
      </c>
      <c r="C3" s="6">
        <f ca="1">TODAY()</f>
        <v>42950</v>
      </c>
    </row>
    <row r="4" spans="1:10" x14ac:dyDescent="0.25">
      <c r="C4" s="6"/>
    </row>
    <row r="5" spans="1:10" x14ac:dyDescent="0.25">
      <c r="C5" s="6"/>
    </row>
    <row r="6" spans="1:10" x14ac:dyDescent="0.25">
      <c r="A6" s="37" t="s">
        <v>8</v>
      </c>
      <c r="B6" s="37"/>
      <c r="C6" s="37"/>
      <c r="D6" s="37"/>
      <c r="E6" s="37"/>
      <c r="F6" s="37"/>
      <c r="G6" s="37"/>
      <c r="H6" s="37"/>
      <c r="I6" s="37"/>
    </row>
    <row r="7" spans="1:10" x14ac:dyDescent="0.25">
      <c r="A7" s="37" t="s">
        <v>90</v>
      </c>
      <c r="B7" s="37"/>
      <c r="C7" s="37"/>
      <c r="D7" s="37"/>
      <c r="E7" s="37"/>
      <c r="F7" s="37"/>
      <c r="G7" s="37"/>
      <c r="H7" s="37"/>
      <c r="I7" s="37"/>
    </row>
    <row r="9" spans="1:10" s="1" customFormat="1" ht="30" x14ac:dyDescent="0.25">
      <c r="A9" s="35" t="s">
        <v>128</v>
      </c>
      <c r="B9" s="36"/>
      <c r="C9" s="25" t="s">
        <v>106</v>
      </c>
      <c r="D9" s="25" t="s">
        <v>1</v>
      </c>
      <c r="E9" s="26" t="s">
        <v>97</v>
      </c>
      <c r="F9" s="26" t="s">
        <v>99</v>
      </c>
      <c r="G9" s="26" t="s">
        <v>107</v>
      </c>
      <c r="H9" s="27" t="s">
        <v>101</v>
      </c>
      <c r="I9" s="25" t="s">
        <v>103</v>
      </c>
    </row>
    <row r="10" spans="1:10" s="1" customFormat="1" ht="25.5" x14ac:dyDescent="0.25">
      <c r="A10" s="38" t="s">
        <v>129</v>
      </c>
      <c r="B10" s="38"/>
      <c r="C10" s="28" t="s">
        <v>105</v>
      </c>
      <c r="D10" s="28" t="s">
        <v>1</v>
      </c>
      <c r="E10" s="29" t="s">
        <v>98</v>
      </c>
      <c r="F10" s="29" t="s">
        <v>100</v>
      </c>
      <c r="G10" s="29" t="s">
        <v>108</v>
      </c>
      <c r="H10" s="30" t="s">
        <v>102</v>
      </c>
      <c r="I10" s="28" t="s">
        <v>104</v>
      </c>
    </row>
    <row r="11" spans="1:10" x14ac:dyDescent="0.25">
      <c r="A11" s="17"/>
      <c r="B11" s="20" t="str">
        <f>IFERROR(VLOOKUP(A11,Kreditors!$B$2:$E$30,2,0),"")</f>
        <v/>
      </c>
      <c r="C11" s="21" t="str">
        <f>IFERROR(VLOOKUP(A11,Kreditors!$B$2:$G$30,3,0),"")</f>
        <v/>
      </c>
      <c r="D11" s="21" t="str">
        <f>IFERROR(VLOOKUP(A11,Kreditors!$B$2:$G$30,6,0),"")</f>
        <v/>
      </c>
      <c r="E11" s="4"/>
      <c r="F11" s="4"/>
      <c r="G11" s="33"/>
      <c r="H11" s="22"/>
      <c r="I11" s="3"/>
      <c r="J11" t="str">
        <f>"Līguma / Rēķina Nr. "&amp;I11&amp;" apmaksa ("&amp;$C$1&amp;", "&amp;$C$2&amp;")"</f>
        <v>Līguma / Rēķina Nr.  apmaksa (Vārds Uzvārds, 000000-00000)</v>
      </c>
    </row>
    <row r="12" spans="1:10" x14ac:dyDescent="0.25">
      <c r="A12" s="17"/>
      <c r="B12" s="20" t="str">
        <f>IFERROR(VLOOKUP(A12,Kreditors!$B$2:$E$30,2,0),"")</f>
        <v/>
      </c>
      <c r="C12" s="21" t="str">
        <f>IFERROR(VLOOKUP(A12,Kreditors!$B$2:$G$30,3,0),"")</f>
        <v/>
      </c>
      <c r="D12" s="21" t="str">
        <f>IFERROR(VLOOKUP(A12,Kreditors!$B$2:$G$30,6,0),"")</f>
        <v/>
      </c>
      <c r="E12" s="4"/>
      <c r="F12" s="4"/>
      <c r="G12" s="33"/>
      <c r="H12" s="22"/>
      <c r="I12" s="3"/>
      <c r="J12" t="str">
        <f t="shared" ref="J12:J20" si="0">"Līguma / Rēķina Nr. "&amp;I12&amp;" apmaksa ("&amp;$C$1&amp;", "&amp;$C$2&amp;")"</f>
        <v>Līguma / Rēķina Nr.  apmaksa (Vārds Uzvārds, 000000-00000)</v>
      </c>
    </row>
    <row r="13" spans="1:10" x14ac:dyDescent="0.25">
      <c r="A13" s="17"/>
      <c r="B13" s="20" t="str">
        <f>IFERROR(VLOOKUP(A13,Kreditors!$B$2:$E$30,2,0),"")</f>
        <v/>
      </c>
      <c r="C13" s="21" t="str">
        <f>IFERROR(VLOOKUP(A13,Kreditors!$B$2:$G$30,3,0),"")</f>
        <v/>
      </c>
      <c r="D13" s="21" t="str">
        <f>IFERROR(VLOOKUP(A13,Kreditors!$B$2:$G$30,6,0),"")</f>
        <v/>
      </c>
      <c r="E13" s="4"/>
      <c r="F13" s="4"/>
      <c r="G13" s="4"/>
      <c r="H13" s="22"/>
      <c r="I13" s="3"/>
      <c r="J13" t="str">
        <f t="shared" si="0"/>
        <v>Līguma / Rēķina Nr.  apmaksa (Vārds Uzvārds, 000000-00000)</v>
      </c>
    </row>
    <row r="14" spans="1:10" x14ac:dyDescent="0.25">
      <c r="A14" s="17"/>
      <c r="B14" s="20" t="str">
        <f>IFERROR(VLOOKUP(A14,Kreditors!$B$2:$E$30,2,0),"")</f>
        <v/>
      </c>
      <c r="C14" s="21" t="str">
        <f>IFERROR(VLOOKUP(A14,Kreditors!$B$2:$G$30,3,0),"")</f>
        <v/>
      </c>
      <c r="D14" s="21" t="str">
        <f>IFERROR(VLOOKUP(A14,Kreditors!$B$2:$G$30,6,0),"")</f>
        <v/>
      </c>
      <c r="E14" s="4"/>
      <c r="F14" s="4"/>
      <c r="G14" s="4"/>
      <c r="H14" s="22"/>
      <c r="I14" s="3"/>
      <c r="J14" t="str">
        <f t="shared" si="0"/>
        <v>Līguma / Rēķina Nr.  apmaksa (Vārds Uzvārds, 000000-00000)</v>
      </c>
    </row>
    <row r="15" spans="1:10" x14ac:dyDescent="0.25">
      <c r="A15" s="17"/>
      <c r="B15" s="20" t="str">
        <f>IFERROR(VLOOKUP(A15,Kreditors!$B$2:$E$30,2,0),"")</f>
        <v/>
      </c>
      <c r="C15" s="21" t="str">
        <f>IFERROR(VLOOKUP(A15,Kreditors!$B$2:$G$30,3,0),"")</f>
        <v/>
      </c>
      <c r="D15" s="21" t="str">
        <f>IFERROR(VLOOKUP(A15,Kreditors!$B$2:$G$30,6,0),"")</f>
        <v/>
      </c>
      <c r="E15" s="4"/>
      <c r="F15" s="4"/>
      <c r="G15" s="4"/>
      <c r="H15" s="22"/>
      <c r="I15" s="3"/>
      <c r="J15" t="str">
        <f t="shared" si="0"/>
        <v>Līguma / Rēķina Nr.  apmaksa (Vārds Uzvārds, 000000-00000)</v>
      </c>
    </row>
    <row r="16" spans="1:10" x14ac:dyDescent="0.25">
      <c r="A16" s="17"/>
      <c r="B16" s="20" t="str">
        <f>IFERROR(VLOOKUP(A16,Kreditors!$B$2:$E$30,2,0),"")</f>
        <v/>
      </c>
      <c r="C16" s="21" t="str">
        <f>IFERROR(VLOOKUP(A16,Kreditors!$B$2:$G$30,3,0),"")</f>
        <v/>
      </c>
      <c r="D16" s="21" t="str">
        <f>IFERROR(VLOOKUP(A16,Kreditors!$B$2:$G$30,6,0),"")</f>
        <v/>
      </c>
      <c r="E16" s="4"/>
      <c r="F16" s="4"/>
      <c r="G16" s="4"/>
      <c r="H16" s="22"/>
      <c r="I16" s="3"/>
      <c r="J16" t="str">
        <f t="shared" si="0"/>
        <v>Līguma / Rēķina Nr.  apmaksa (Vārds Uzvārds, 000000-00000)</v>
      </c>
    </row>
    <row r="17" spans="1:12" x14ac:dyDescent="0.25">
      <c r="A17" s="17"/>
      <c r="B17" s="20" t="str">
        <f>IFERROR(VLOOKUP(A17,Kreditors!$B$2:$E$30,2,0),"")</f>
        <v/>
      </c>
      <c r="C17" s="21" t="str">
        <f>IFERROR(VLOOKUP(A17,Kreditors!$B$2:$G$30,3,0),"")</f>
        <v/>
      </c>
      <c r="D17" s="21" t="str">
        <f>IFERROR(VLOOKUP(A17,Kreditors!$B$2:$G$30,6,0),"")</f>
        <v/>
      </c>
      <c r="E17" s="4"/>
      <c r="F17" s="4"/>
      <c r="G17" s="4"/>
      <c r="H17" s="22"/>
      <c r="I17" s="3"/>
      <c r="J17" t="str">
        <f t="shared" si="0"/>
        <v>Līguma / Rēķina Nr.  apmaksa (Vārds Uzvārds, 000000-00000)</v>
      </c>
      <c r="K17" s="7"/>
      <c r="L17" s="7"/>
    </row>
    <row r="18" spans="1:12" x14ac:dyDescent="0.25">
      <c r="A18" s="17"/>
      <c r="B18" s="20" t="str">
        <f>IFERROR(VLOOKUP(A18,Kreditors!$B$2:$E$30,2,0),"")</f>
        <v/>
      </c>
      <c r="C18" s="21" t="str">
        <f>IFERROR(VLOOKUP(A18,Kreditors!$B$2:$G$30,3,0),"")</f>
        <v/>
      </c>
      <c r="D18" s="21" t="str">
        <f>IFERROR(VLOOKUP(A18,Kreditors!$B$2:$G$30,6,0),"")</f>
        <v/>
      </c>
      <c r="E18" s="4"/>
      <c r="F18" s="4"/>
      <c r="G18" s="4"/>
      <c r="H18" s="22"/>
      <c r="I18" s="3"/>
      <c r="J18" t="str">
        <f t="shared" si="0"/>
        <v>Līguma / Rēķina Nr.  apmaksa (Vārds Uzvārds, 000000-00000)</v>
      </c>
    </row>
    <row r="19" spans="1:12" x14ac:dyDescent="0.25">
      <c r="A19" s="17"/>
      <c r="B19" s="20" t="str">
        <f>IFERROR(VLOOKUP(A19,Kreditors!$B$2:$E$30,2,0),"")</f>
        <v/>
      </c>
      <c r="C19" s="21" t="str">
        <f>IFERROR(VLOOKUP(A19,Kreditors!$B$2:$G$30,3,0),"")</f>
        <v/>
      </c>
      <c r="D19" s="21" t="str">
        <f>IFERROR(VLOOKUP(A19,Kreditors!$B$2:$G$30,6,0),"")</f>
        <v/>
      </c>
      <c r="E19" s="4"/>
      <c r="F19" s="4"/>
      <c r="G19" s="4"/>
      <c r="H19" s="22"/>
      <c r="I19" s="3"/>
      <c r="J19" t="str">
        <f t="shared" si="0"/>
        <v>Līguma / Rēķina Nr.  apmaksa (Vārds Uzvārds, 000000-00000)</v>
      </c>
    </row>
    <row r="20" spans="1:12" x14ac:dyDescent="0.25">
      <c r="A20" s="17"/>
      <c r="B20" s="20" t="str">
        <f>IFERROR(VLOOKUP(A20,Kreditors!$B$2:$E$30,2,0),"")</f>
        <v/>
      </c>
      <c r="C20" s="21" t="str">
        <f>IFERROR(VLOOKUP(A20,Kreditors!$B$2:$G$30,3,0),"")</f>
        <v/>
      </c>
      <c r="D20" s="21" t="str">
        <f>IFERROR(VLOOKUP(A20,Kreditors!$B$2:$G$30,6,0),"")</f>
        <v/>
      </c>
      <c r="E20" s="4"/>
      <c r="F20" s="4"/>
      <c r="G20" s="4"/>
      <c r="H20" s="22"/>
      <c r="I20" s="3"/>
      <c r="J20" t="str">
        <f t="shared" si="0"/>
        <v>Līguma / Rēķina Nr.  apmaksa (Vārds Uzvārds, 000000-00000)</v>
      </c>
    </row>
    <row r="21" spans="1:12" x14ac:dyDescent="0.25">
      <c r="E21" s="2">
        <f>SUM(E11:E20)</f>
        <v>0</v>
      </c>
      <c r="F21" s="2">
        <f>SUM(F11:F20)</f>
        <v>0</v>
      </c>
      <c r="G21" s="2"/>
      <c r="H21" s="8">
        <f>SUM(H11:H20)</f>
        <v>0</v>
      </c>
    </row>
    <row r="22" spans="1:12" x14ac:dyDescent="0.25">
      <c r="E22" s="2"/>
      <c r="F22" s="2"/>
      <c r="G22" s="2"/>
      <c r="H22" s="8"/>
    </row>
    <row r="23" spans="1:12" ht="44.25" customHeight="1" x14ac:dyDescent="0.25">
      <c r="A23" s="39" t="s">
        <v>126</v>
      </c>
      <c r="B23" s="39"/>
      <c r="C23" s="39"/>
      <c r="D23" s="39"/>
      <c r="E23" s="39"/>
      <c r="F23" s="39"/>
      <c r="G23" s="39"/>
      <c r="H23" s="39"/>
      <c r="I23" s="39"/>
    </row>
    <row r="24" spans="1:12" ht="9" customHeight="1" x14ac:dyDescent="0.25"/>
    <row r="25" spans="1:12" ht="54" customHeight="1" x14ac:dyDescent="0.25">
      <c r="A25" s="34" t="s">
        <v>127</v>
      </c>
      <c r="B25" s="34"/>
      <c r="C25" s="34"/>
      <c r="D25" s="34"/>
      <c r="E25" s="34"/>
      <c r="F25" s="34"/>
      <c r="G25" s="34"/>
      <c r="H25" s="34"/>
      <c r="I25" s="34"/>
      <c r="J25" s="23"/>
      <c r="K25" s="23"/>
    </row>
    <row r="26" spans="1:12" x14ac:dyDescent="0.25">
      <c r="H26" s="23"/>
      <c r="I26" s="23"/>
      <c r="J26" s="23"/>
      <c r="K26" s="23"/>
    </row>
    <row r="27" spans="1:12" x14ac:dyDescent="0.25">
      <c r="H27" s="23"/>
      <c r="I27" s="23"/>
      <c r="J27" s="23"/>
      <c r="K27" s="23"/>
    </row>
    <row r="28" spans="1:12" x14ac:dyDescent="0.25">
      <c r="H28" s="23"/>
      <c r="I28" s="23"/>
      <c r="J28" s="23"/>
      <c r="K28" s="23"/>
    </row>
    <row r="29" spans="1:12" x14ac:dyDescent="0.25">
      <c r="H29" s="23"/>
      <c r="I29" s="23"/>
      <c r="J29" s="23"/>
      <c r="K29" s="23"/>
    </row>
    <row r="30" spans="1:12" x14ac:dyDescent="0.25">
      <c r="H30" s="23"/>
      <c r="I30" s="23"/>
      <c r="J30" s="23"/>
      <c r="K30" s="23"/>
    </row>
    <row r="31" spans="1:12" x14ac:dyDescent="0.25">
      <c r="H31" s="23"/>
      <c r="I31" s="23"/>
      <c r="J31" s="23"/>
      <c r="K31" s="23"/>
    </row>
    <row r="32" spans="1:12" x14ac:dyDescent="0.25">
      <c r="H32" s="23"/>
      <c r="I32" s="23"/>
      <c r="J32" s="23"/>
      <c r="K32" s="23"/>
    </row>
    <row r="33" spans="6:11" x14ac:dyDescent="0.25">
      <c r="H33" s="23"/>
      <c r="I33" s="23"/>
      <c r="J33" s="23"/>
      <c r="K33" s="23"/>
    </row>
    <row r="34" spans="6:11" x14ac:dyDescent="0.25">
      <c r="H34" s="23"/>
      <c r="I34" s="23"/>
      <c r="J34" s="23"/>
      <c r="K34" s="23"/>
    </row>
    <row r="35" spans="6:11" x14ac:dyDescent="0.25">
      <c r="H35" s="23"/>
      <c r="I35" s="23"/>
      <c r="J35" s="23"/>
      <c r="K35" s="23"/>
    </row>
    <row r="36" spans="6:11" x14ac:dyDescent="0.25">
      <c r="H36" s="23"/>
      <c r="I36" s="23"/>
      <c r="J36" s="23"/>
      <c r="K36" s="23"/>
    </row>
    <row r="37" spans="6:11" x14ac:dyDescent="0.25">
      <c r="H37" s="23"/>
      <c r="I37" s="23"/>
      <c r="J37" s="23"/>
      <c r="K37" s="23"/>
    </row>
    <row r="38" spans="6:11" x14ac:dyDescent="0.25">
      <c r="H38" s="23"/>
      <c r="I38" s="23"/>
      <c r="J38" s="23"/>
      <c r="K38" s="23"/>
    </row>
    <row r="39" spans="6:11" x14ac:dyDescent="0.25">
      <c r="F39" s="5"/>
      <c r="G39" s="5"/>
      <c r="H39" s="23"/>
      <c r="I39" s="23"/>
      <c r="J39" s="24"/>
      <c r="K39" s="23"/>
    </row>
    <row r="40" spans="6:11" x14ac:dyDescent="0.25">
      <c r="H40" s="23"/>
      <c r="I40" s="23"/>
      <c r="J40" s="23"/>
      <c r="K40" s="23"/>
    </row>
    <row r="41" spans="6:11" x14ac:dyDescent="0.25">
      <c r="H41" s="23"/>
      <c r="I41" s="23"/>
      <c r="J41" s="23"/>
      <c r="K41" s="23"/>
    </row>
  </sheetData>
  <mergeCells count="6">
    <mergeCell ref="A25:I25"/>
    <mergeCell ref="A9:B9"/>
    <mergeCell ref="A6:I6"/>
    <mergeCell ref="A7:I7"/>
    <mergeCell ref="A10:B10"/>
    <mergeCell ref="A23:I23"/>
  </mergeCells>
  <conditionalFormatting sqref="B11:D20">
    <cfRule type="containsText" dxfId="1" priority="1" operator="containsText" text="ieskaits">
      <formula>NOT(ISERROR(SEARCH("ieskaits",B11)))</formula>
    </cfRule>
    <cfRule type="containsText" dxfId="0" priority="2" stopIfTrue="1" operator="containsText" text="AIZPILDĪT">
      <formula>NOT(ISERROR(SEARCH("AIZPILDĪT",B11)))</formula>
    </cfRule>
  </conditionalFormatting>
  <pageMargins left="0.7" right="0.7" top="0.75" bottom="0.75" header="0.3" footer="0.3"/>
  <pageSetup paperSize="9" scale="77"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Kreditors!$B$2:$B$30</xm:f>
          </x14:formula1>
          <xm:sqref>A11:A20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G6" sqref="G6"/>
    </sheetView>
  </sheetViews>
  <sheetFormatPr defaultRowHeight="15" x14ac:dyDescent="0.25"/>
  <cols>
    <col min="1" max="1" width="3.5703125" bestFit="1" customWidth="1"/>
    <col min="2" max="2" width="13.28515625" bestFit="1" customWidth="1"/>
    <col min="3" max="3" width="37" bestFit="1" customWidth="1"/>
    <col min="4" max="4" width="17.5703125" customWidth="1"/>
    <col min="5" max="5" width="24" bestFit="1" customWidth="1"/>
    <col min="6" max="6" width="62.5703125" bestFit="1" customWidth="1"/>
    <col min="7" max="7" width="23.5703125" bestFit="1" customWidth="1"/>
  </cols>
  <sheetData>
    <row r="1" spans="1:7" x14ac:dyDescent="0.25">
      <c r="A1" s="9" t="s">
        <v>15</v>
      </c>
      <c r="B1" s="9" t="s">
        <v>16</v>
      </c>
      <c r="C1" s="9" t="s">
        <v>17</v>
      </c>
      <c r="D1" s="9" t="s">
        <v>18</v>
      </c>
      <c r="E1" s="9" t="s">
        <v>1</v>
      </c>
      <c r="F1" s="9" t="s">
        <v>19</v>
      </c>
      <c r="G1" s="9" t="s">
        <v>110</v>
      </c>
    </row>
    <row r="2" spans="1:7" x14ac:dyDescent="0.25">
      <c r="A2" s="10">
        <v>1</v>
      </c>
      <c r="B2" s="10" t="s">
        <v>20</v>
      </c>
      <c r="C2" s="11" t="s">
        <v>21</v>
      </c>
      <c r="D2" s="12">
        <v>40103183139</v>
      </c>
      <c r="E2" s="13" t="s">
        <v>22</v>
      </c>
      <c r="F2" s="14"/>
      <c r="G2" t="s">
        <v>109</v>
      </c>
    </row>
    <row r="3" spans="1:7" x14ac:dyDescent="0.25">
      <c r="A3" s="10">
        <v>2</v>
      </c>
      <c r="B3" s="10" t="s">
        <v>93</v>
      </c>
      <c r="C3" s="11" t="s">
        <v>94</v>
      </c>
      <c r="D3" s="12">
        <v>40103252854</v>
      </c>
      <c r="E3" s="13" t="s">
        <v>95</v>
      </c>
      <c r="F3" s="14"/>
      <c r="G3" t="s">
        <v>111</v>
      </c>
    </row>
    <row r="4" spans="1:7" x14ac:dyDescent="0.25">
      <c r="A4" s="10">
        <f>A3+1</f>
        <v>3</v>
      </c>
      <c r="B4" s="10" t="s">
        <v>23</v>
      </c>
      <c r="C4" s="11" t="s">
        <v>24</v>
      </c>
      <c r="D4" s="12">
        <v>40103200513</v>
      </c>
      <c r="E4" s="13" t="s">
        <v>25</v>
      </c>
      <c r="F4" s="14"/>
      <c r="G4" t="s">
        <v>25</v>
      </c>
    </row>
    <row r="5" spans="1:7" x14ac:dyDescent="0.25">
      <c r="A5" s="10">
        <f t="shared" ref="A5:A7" si="0">A4+1</f>
        <v>4</v>
      </c>
      <c r="B5" s="10" t="s">
        <v>130</v>
      </c>
      <c r="C5" s="11" t="s">
        <v>131</v>
      </c>
      <c r="D5" s="12">
        <v>40103548796</v>
      </c>
      <c r="E5" s="13" t="s">
        <v>132</v>
      </c>
      <c r="F5" s="14"/>
      <c r="G5" t="s">
        <v>132</v>
      </c>
    </row>
    <row r="6" spans="1:7" x14ac:dyDescent="0.25">
      <c r="A6" s="10">
        <f t="shared" si="0"/>
        <v>5</v>
      </c>
      <c r="B6" s="10" t="s">
        <v>26</v>
      </c>
      <c r="C6" s="14" t="s">
        <v>27</v>
      </c>
      <c r="D6" s="12">
        <v>50003913651</v>
      </c>
      <c r="E6" s="13" t="s">
        <v>28</v>
      </c>
      <c r="F6" s="14"/>
      <c r="G6" t="s">
        <v>28</v>
      </c>
    </row>
    <row r="7" spans="1:7" x14ac:dyDescent="0.25">
      <c r="A7" s="10">
        <f t="shared" si="0"/>
        <v>6</v>
      </c>
      <c r="B7" s="10" t="s">
        <v>29</v>
      </c>
      <c r="C7" s="11" t="s">
        <v>30</v>
      </c>
      <c r="D7" s="12">
        <v>40103283854</v>
      </c>
      <c r="E7" s="13" t="s">
        <v>31</v>
      </c>
      <c r="F7" s="14"/>
      <c r="G7" t="s">
        <v>112</v>
      </c>
    </row>
    <row r="8" spans="1:7" x14ac:dyDescent="0.25">
      <c r="A8" s="10">
        <f t="shared" ref="A7:A30" si="1">A7+1</f>
        <v>7</v>
      </c>
      <c r="B8" s="10" t="s">
        <v>82</v>
      </c>
      <c r="C8" s="11" t="s">
        <v>87</v>
      </c>
      <c r="D8" s="12" t="s">
        <v>86</v>
      </c>
      <c r="E8" s="11" t="s">
        <v>87</v>
      </c>
      <c r="F8" s="14"/>
      <c r="G8" s="11" t="s">
        <v>87</v>
      </c>
    </row>
    <row r="9" spans="1:7" x14ac:dyDescent="0.25">
      <c r="A9" s="10">
        <f t="shared" si="1"/>
        <v>8</v>
      </c>
      <c r="B9" s="10" t="s">
        <v>32</v>
      </c>
      <c r="C9" s="11" t="s">
        <v>33</v>
      </c>
      <c r="D9" s="12">
        <v>40003482835</v>
      </c>
      <c r="E9" s="13" t="s">
        <v>34</v>
      </c>
      <c r="F9" s="14"/>
      <c r="G9" s="31" t="s">
        <v>34</v>
      </c>
    </row>
    <row r="10" spans="1:7" x14ac:dyDescent="0.25">
      <c r="A10" s="10">
        <f t="shared" si="1"/>
        <v>9</v>
      </c>
      <c r="B10" s="10" t="s">
        <v>37</v>
      </c>
      <c r="C10" s="11" t="s">
        <v>38</v>
      </c>
      <c r="D10" s="12">
        <v>40103548796</v>
      </c>
      <c r="E10" s="13" t="s">
        <v>39</v>
      </c>
      <c r="F10" s="14"/>
      <c r="G10" t="s">
        <v>39</v>
      </c>
    </row>
    <row r="11" spans="1:7" ht="30" x14ac:dyDescent="0.25">
      <c r="A11" s="10">
        <f t="shared" si="1"/>
        <v>10</v>
      </c>
      <c r="B11" s="10" t="s">
        <v>40</v>
      </c>
      <c r="C11" s="11" t="s">
        <v>41</v>
      </c>
      <c r="D11" s="12" t="s">
        <v>42</v>
      </c>
      <c r="E11" s="13" t="s">
        <v>43</v>
      </c>
      <c r="F11" s="14" t="s">
        <v>44</v>
      </c>
      <c r="G11" s="13" t="s">
        <v>43</v>
      </c>
    </row>
    <row r="12" spans="1:7" x14ac:dyDescent="0.25">
      <c r="A12" s="10">
        <f t="shared" si="1"/>
        <v>11</v>
      </c>
      <c r="B12" s="10" t="s">
        <v>45</v>
      </c>
      <c r="C12" s="11" t="s">
        <v>46</v>
      </c>
      <c r="D12" s="12">
        <v>40103413280</v>
      </c>
      <c r="E12" s="13" t="s">
        <v>47</v>
      </c>
      <c r="F12" s="14"/>
      <c r="G12" t="s">
        <v>113</v>
      </c>
    </row>
    <row r="13" spans="1:7" x14ac:dyDescent="0.25">
      <c r="A13" s="10">
        <f t="shared" si="1"/>
        <v>12</v>
      </c>
      <c r="B13" s="10" t="s">
        <v>48</v>
      </c>
      <c r="C13" s="11" t="s">
        <v>49</v>
      </c>
      <c r="D13" s="12">
        <v>50003952521</v>
      </c>
      <c r="E13" s="13" t="s">
        <v>50</v>
      </c>
      <c r="F13" s="14"/>
      <c r="G13" s="31" t="s">
        <v>50</v>
      </c>
    </row>
    <row r="14" spans="1:7" x14ac:dyDescent="0.25">
      <c r="A14" s="10">
        <f t="shared" si="1"/>
        <v>13</v>
      </c>
      <c r="B14" s="10" t="s">
        <v>0</v>
      </c>
      <c r="C14" s="11" t="s">
        <v>51</v>
      </c>
      <c r="D14" s="12">
        <v>40103298741</v>
      </c>
      <c r="E14" s="13" t="s">
        <v>6</v>
      </c>
      <c r="F14" s="14"/>
      <c r="G14" t="s">
        <v>114</v>
      </c>
    </row>
    <row r="15" spans="1:7" x14ac:dyDescent="0.25">
      <c r="A15" s="10">
        <f t="shared" si="1"/>
        <v>14</v>
      </c>
      <c r="B15" s="10" t="s">
        <v>52</v>
      </c>
      <c r="C15" s="11" t="s">
        <v>53</v>
      </c>
      <c r="D15" s="12">
        <v>40103821436</v>
      </c>
      <c r="E15" s="13" t="s">
        <v>54</v>
      </c>
      <c r="F15" s="14"/>
      <c r="G15" t="s">
        <v>54</v>
      </c>
    </row>
    <row r="16" spans="1:7" x14ac:dyDescent="0.25">
      <c r="A16" s="10">
        <f t="shared" si="1"/>
        <v>15</v>
      </c>
      <c r="B16" s="10" t="s">
        <v>55</v>
      </c>
      <c r="C16" s="11" t="s">
        <v>56</v>
      </c>
      <c r="D16" s="12">
        <v>40103291692</v>
      </c>
      <c r="E16" s="13" t="s">
        <v>57</v>
      </c>
      <c r="F16" s="14"/>
      <c r="G16" t="s">
        <v>115</v>
      </c>
    </row>
    <row r="17" spans="1:7" x14ac:dyDescent="0.25">
      <c r="A17" s="10">
        <f t="shared" si="1"/>
        <v>16</v>
      </c>
      <c r="B17" s="10" t="s">
        <v>58</v>
      </c>
      <c r="C17" s="11" t="s">
        <v>56</v>
      </c>
      <c r="D17" s="12">
        <v>40103291692</v>
      </c>
      <c r="E17" s="13" t="s">
        <v>59</v>
      </c>
      <c r="F17" s="14"/>
      <c r="G17" t="s">
        <v>116</v>
      </c>
    </row>
    <row r="18" spans="1:7" x14ac:dyDescent="0.25">
      <c r="A18" s="10">
        <f t="shared" si="1"/>
        <v>17</v>
      </c>
      <c r="B18" s="10" t="s">
        <v>125</v>
      </c>
      <c r="C18" s="11" t="s">
        <v>60</v>
      </c>
      <c r="D18" s="12">
        <v>40003366651</v>
      </c>
      <c r="E18" s="13" t="s">
        <v>61</v>
      </c>
      <c r="F18" s="14"/>
      <c r="G18" s="32" t="s">
        <v>117</v>
      </c>
    </row>
    <row r="19" spans="1:7" x14ac:dyDescent="0.25">
      <c r="A19" s="10">
        <f t="shared" si="1"/>
        <v>18</v>
      </c>
      <c r="B19" s="10" t="s">
        <v>91</v>
      </c>
      <c r="C19" s="11" t="s">
        <v>30</v>
      </c>
      <c r="D19" s="12">
        <v>40103283854</v>
      </c>
      <c r="E19" s="13" t="s">
        <v>92</v>
      </c>
      <c r="F19" s="14"/>
      <c r="G19" t="s">
        <v>118</v>
      </c>
    </row>
    <row r="20" spans="1:7" x14ac:dyDescent="0.25">
      <c r="A20" s="10">
        <f t="shared" si="1"/>
        <v>19</v>
      </c>
      <c r="B20" s="10" t="s">
        <v>96</v>
      </c>
      <c r="C20" s="11" t="s">
        <v>35</v>
      </c>
      <c r="D20" s="12">
        <v>40103252854</v>
      </c>
      <c r="E20" s="13" t="s">
        <v>36</v>
      </c>
      <c r="G20" t="s">
        <v>36</v>
      </c>
    </row>
    <row r="21" spans="1:7" x14ac:dyDescent="0.25">
      <c r="A21" s="10">
        <f t="shared" si="1"/>
        <v>20</v>
      </c>
      <c r="B21" s="10" t="s">
        <v>9</v>
      </c>
      <c r="C21" s="11" t="s">
        <v>7</v>
      </c>
      <c r="D21" s="12">
        <v>40103260762</v>
      </c>
      <c r="E21" s="13" t="s">
        <v>88</v>
      </c>
      <c r="F21" s="14"/>
      <c r="G21" s="13" t="s">
        <v>88</v>
      </c>
    </row>
    <row r="22" spans="1:7" x14ac:dyDescent="0.25">
      <c r="A22" s="10">
        <f t="shared" si="1"/>
        <v>21</v>
      </c>
      <c r="B22" s="10" t="s">
        <v>3</v>
      </c>
      <c r="C22" s="11" t="s">
        <v>62</v>
      </c>
      <c r="D22" s="12">
        <v>40103780706</v>
      </c>
      <c r="E22" s="13" t="s">
        <v>4</v>
      </c>
      <c r="F22" s="14"/>
      <c r="G22" t="s">
        <v>119</v>
      </c>
    </row>
    <row r="23" spans="1:7" x14ac:dyDescent="0.25">
      <c r="A23" s="10">
        <f t="shared" si="1"/>
        <v>22</v>
      </c>
      <c r="B23" s="10" t="s">
        <v>63</v>
      </c>
      <c r="C23" s="11" t="s">
        <v>64</v>
      </c>
      <c r="D23" s="12">
        <v>40103203191</v>
      </c>
      <c r="E23" s="15" t="s">
        <v>10</v>
      </c>
      <c r="F23" s="14"/>
      <c r="G23" t="s">
        <v>120</v>
      </c>
    </row>
    <row r="24" spans="1:7" x14ac:dyDescent="0.25">
      <c r="A24" s="10">
        <f t="shared" si="1"/>
        <v>23</v>
      </c>
      <c r="B24" s="10" t="s">
        <v>65</v>
      </c>
      <c r="C24" s="11" t="s">
        <v>66</v>
      </c>
      <c r="D24" s="12">
        <v>40003991692</v>
      </c>
      <c r="E24" s="16" t="s">
        <v>2</v>
      </c>
      <c r="F24" s="14"/>
      <c r="G24" t="s">
        <v>121</v>
      </c>
    </row>
    <row r="25" spans="1:7" x14ac:dyDescent="0.25">
      <c r="A25" s="10">
        <f t="shared" si="1"/>
        <v>24</v>
      </c>
      <c r="B25" s="10" t="s">
        <v>67</v>
      </c>
      <c r="C25" s="11" t="s">
        <v>68</v>
      </c>
      <c r="D25" s="12">
        <v>40003770114</v>
      </c>
      <c r="E25" s="13" t="s">
        <v>5</v>
      </c>
      <c r="F25" s="14"/>
      <c r="G25" t="s">
        <v>122</v>
      </c>
    </row>
    <row r="26" spans="1:7" x14ac:dyDescent="0.25">
      <c r="A26" s="10">
        <f t="shared" si="1"/>
        <v>25</v>
      </c>
      <c r="B26" s="10" t="s">
        <v>69</v>
      </c>
      <c r="C26" s="11" t="s">
        <v>70</v>
      </c>
      <c r="D26" s="12">
        <v>40103790583</v>
      </c>
      <c r="E26" s="13" t="s">
        <v>71</v>
      </c>
      <c r="F26" s="14"/>
      <c r="G26" t="s">
        <v>71</v>
      </c>
    </row>
    <row r="27" spans="1:7" x14ac:dyDescent="0.25">
      <c r="A27" s="10">
        <f t="shared" si="1"/>
        <v>26</v>
      </c>
      <c r="B27" s="10" t="s">
        <v>72</v>
      </c>
      <c r="C27" s="11" t="s">
        <v>73</v>
      </c>
      <c r="D27" s="12">
        <v>40103259867</v>
      </c>
      <c r="E27" s="13" t="s">
        <v>11</v>
      </c>
      <c r="F27" s="14"/>
      <c r="G27" t="s">
        <v>123</v>
      </c>
    </row>
    <row r="28" spans="1:7" x14ac:dyDescent="0.25">
      <c r="A28" s="10">
        <f t="shared" si="1"/>
        <v>27</v>
      </c>
      <c r="B28" s="10" t="s">
        <v>74</v>
      </c>
      <c r="C28" s="11" t="s">
        <v>75</v>
      </c>
      <c r="D28" s="12">
        <v>40103463544</v>
      </c>
      <c r="E28" s="13" t="s">
        <v>76</v>
      </c>
      <c r="F28" s="14"/>
      <c r="G28" t="s">
        <v>76</v>
      </c>
    </row>
    <row r="29" spans="1:7" x14ac:dyDescent="0.25">
      <c r="A29" s="10">
        <f t="shared" si="1"/>
        <v>28</v>
      </c>
      <c r="B29" s="10" t="s">
        <v>77</v>
      </c>
      <c r="C29" s="11" t="s">
        <v>78</v>
      </c>
      <c r="D29" s="12">
        <v>40103780710</v>
      </c>
      <c r="E29" s="13" t="s">
        <v>12</v>
      </c>
      <c r="F29" s="14"/>
      <c r="G29" t="s">
        <v>124</v>
      </c>
    </row>
    <row r="30" spans="1:7" x14ac:dyDescent="0.25">
      <c r="A30" s="10">
        <f t="shared" si="1"/>
        <v>29</v>
      </c>
      <c r="B30" s="10" t="s">
        <v>79</v>
      </c>
      <c r="C30" s="11" t="s">
        <v>80</v>
      </c>
      <c r="D30" s="12">
        <v>40003270389</v>
      </c>
      <c r="E30" s="13" t="s">
        <v>81</v>
      </c>
      <c r="F30" s="14"/>
      <c r="G30"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Refinansēšanas saraksts</vt:lpstr>
      <vt:lpstr>Kreditors</vt:lpstr>
      <vt:lpstr>'Refinansēšanas saraksts'!Print_Area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Mihailova</dc:creator>
  <cp:lastModifiedBy>Dace Svoka</cp:lastModifiedBy>
  <cp:lastPrinted>2017-01-26T17:07:18Z</cp:lastPrinted>
  <dcterms:created xsi:type="dcterms:W3CDTF">2016-06-20T14:15:05Z</dcterms:created>
  <dcterms:modified xsi:type="dcterms:W3CDTF">2017-08-03T09:58:01Z</dcterms:modified>
</cp:coreProperties>
</file>